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0" yWindow="600" windowWidth="30580" windowHeight="17680" activeTab="0"/>
  </bookViews>
  <sheets>
    <sheet name="jaarrek" sheetId="1" r:id="rId1"/>
  </sheets>
  <definedNames>
    <definedName name="_xlnm.Print_Area" localSheetId="0">'jaarrek'!$A$1:$J$165</definedName>
  </definedNames>
  <calcPr fullCalcOnLoad="1"/>
</workbook>
</file>

<file path=xl/sharedStrings.xml><?xml version="1.0" encoding="utf-8"?>
<sst xmlns="http://schemas.openxmlformats.org/spreadsheetml/2006/main" count="69" uniqueCount="53">
  <si>
    <t>ACTIVA</t>
  </si>
  <si>
    <t>VLOTTENDE ACTIVA</t>
  </si>
  <si>
    <t>TOTAAL</t>
  </si>
  <si>
    <t>PASSIVA</t>
  </si>
  <si>
    <t>EIGEN VERMOGEN</t>
  </si>
  <si>
    <t>BATEN</t>
  </si>
  <si>
    <t>TOTAAL BATEN</t>
  </si>
  <si>
    <t>LASTEN</t>
  </si>
  <si>
    <t>TOTAAL LASTEN</t>
  </si>
  <si>
    <t>SALDO VAN BATEN EN LASTEN</t>
  </si>
  <si>
    <t>Specificatie:</t>
  </si>
  <si>
    <t>INHOUD</t>
  </si>
  <si>
    <t>( in €)</t>
  </si>
  <si>
    <t>Vorderingen</t>
  </si>
  <si>
    <t>Liquide middelen</t>
  </si>
  <si>
    <t>Algemene reserve</t>
  </si>
  <si>
    <t>KORTLOPENDE SCHULDEN</t>
  </si>
  <si>
    <t>Overige baten</t>
  </si>
  <si>
    <t xml:space="preserve">Waarderingsgrondslagen </t>
  </si>
  <si>
    <t>Voor zover niet anders vermeld zijn de activa en passiva opgenomen tegen nominale waarde.</t>
  </si>
  <si>
    <t>Eigen vermogen</t>
  </si>
  <si>
    <t xml:space="preserve">Algemene reserve </t>
  </si>
  <si>
    <t>Saldo begin boekjaar:</t>
  </si>
  <si>
    <t>Resultaat boekjaar</t>
  </si>
  <si>
    <t>Overige kosten</t>
  </si>
  <si>
    <t>Na verwerking jaarsaldo</t>
  </si>
  <si>
    <t>Saldo eind boekjaar</t>
  </si>
  <si>
    <t>( in € )</t>
  </si>
  <si>
    <t>Materiële vaste activa</t>
  </si>
  <si>
    <t>Investeringen in materiële vaste activa worden niet geactiveerd, maar in het jaar van aanschaf direct ineens</t>
  </si>
  <si>
    <t>ten laste van het resultaat gebracht.</t>
  </si>
  <si>
    <t>Vooruitbetaalde kosten</t>
  </si>
  <si>
    <t>Crediteuren</t>
  </si>
  <si>
    <t>Bijdrage NVO</t>
  </si>
  <si>
    <t>Abonnementen en contributies</t>
  </si>
  <si>
    <t>Communicatie en website</t>
  </si>
  <si>
    <t>Onderzoekskosten</t>
  </si>
  <si>
    <t>5</t>
  </si>
  <si>
    <t>Wetenschappelijk Osteopatisch Onderzoek</t>
  </si>
  <si>
    <t>Stichting ter bevordering van</t>
  </si>
  <si>
    <t>De liquide middelen zijn direct opeisbaar</t>
  </si>
  <si>
    <t>Bank</t>
  </si>
  <si>
    <t>te Utrecht</t>
  </si>
  <si>
    <t>n.t.b. Kosten</t>
  </si>
  <si>
    <t>Bestuurskosten</t>
  </si>
  <si>
    <t>Jaarrekening 2019</t>
  </si>
  <si>
    <t>JAARREKENING 2019</t>
  </si>
  <si>
    <t>Balans per 31 december 2019</t>
  </si>
  <si>
    <t>Rekening van Baten en Lasten over 2019</t>
  </si>
  <si>
    <t>Toelichting op de Balans per 31 december 2019</t>
  </si>
  <si>
    <t>BALANS PER 31 DECEMBER 2019</t>
  </si>
  <si>
    <t>TOELICHTING OP DE BALANS PER 31 DECEMBER 2019</t>
  </si>
  <si>
    <t>REKENING VAN BATEN EN LASTEN OVER 2019</t>
  </si>
</sst>
</file>

<file path=xl/styles.xml><?xml version="1.0" encoding="utf-8"?>
<styleSheet xmlns="http://schemas.openxmlformats.org/spreadsheetml/2006/main">
  <numFmts count="4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#,##0.00_ ;\-#,##0.00\ "/>
    <numFmt numFmtId="187" formatCode="_-* #,##0.0_-;_-* #,##0.0\-;_-* &quot;-&quot;??_-;_-@_-"/>
    <numFmt numFmtId="188" formatCode="_-* #,##0_-;_-* #,##0\-;_-* &quot;-&quot;??_-;_-@_-"/>
    <numFmt numFmtId="189" formatCode="#,##0.0"/>
    <numFmt numFmtId="190" formatCode="\(\z\w\a\r\t\)"/>
    <numFmt numFmtId="191" formatCode="\(\1\2\6\3\)"/>
    <numFmt numFmtId="192" formatCode="\(\1.\2\6\3\)"/>
    <numFmt numFmtId="193" formatCode="[$-413]dddd\ d\ mmmm\ yyyy"/>
    <numFmt numFmtId="194" formatCode="&quot;Ja&quot;;&quot;Ja&quot;;&quot;Nee&quot;"/>
    <numFmt numFmtId="195" formatCode="&quot;Waar&quot;;&quot;Waar&quot;;&quot;Niet waar&quot;"/>
    <numFmt numFmtId="196" formatCode="&quot;Aan&quot;;&quot;Aan&quot;;&quot;Uit&quot;"/>
    <numFmt numFmtId="197" formatCode="[$€-2]\ #.##000_);[Red]\([$€-2]\ #.##000\)"/>
    <numFmt numFmtId="198" formatCode="&quot;Waar&quot;;&quot;Waar&quot;;&quot;Onwaar&quot;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1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69" fontId="1" fillId="0" borderId="0" xfId="46" applyNumberFormat="1" applyFont="1" applyFill="1" applyBorder="1" applyAlignment="1">
      <alignment/>
    </xf>
    <xf numFmtId="169" fontId="1" fillId="0" borderId="0" xfId="46" applyNumberFormat="1" applyFont="1" applyBorder="1" applyAlignment="1">
      <alignment/>
    </xf>
    <xf numFmtId="169" fontId="2" fillId="0" borderId="0" xfId="46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O167"/>
  <sheetViews>
    <sheetView tabSelected="1" zoomScalePageLayoutView="0" workbookViewId="0" topLeftCell="A92">
      <selection activeCell="D125" sqref="D125"/>
    </sheetView>
  </sheetViews>
  <sheetFormatPr defaultColWidth="11.57421875" defaultRowHeight="12.75"/>
  <cols>
    <col min="1" max="1" width="38.421875" style="1" customWidth="1"/>
    <col min="2" max="2" width="20.8515625" style="1" customWidth="1"/>
    <col min="3" max="3" width="14.140625" style="1" customWidth="1"/>
    <col min="4" max="4" width="14.8515625" style="1" customWidth="1"/>
    <col min="5" max="5" width="15.140625" style="1" customWidth="1"/>
    <col min="6" max="6" width="13.421875" style="1" customWidth="1"/>
    <col min="7" max="7" width="13.8515625" style="34" customWidth="1"/>
    <col min="8" max="8" width="14.421875" style="1" customWidth="1"/>
    <col min="9" max="9" width="13.8515625" style="1" customWidth="1"/>
    <col min="10" max="10" width="14.00390625" style="1" customWidth="1"/>
    <col min="11" max="11" width="15.421875" style="1" customWidth="1"/>
    <col min="12" max="13" width="11.421875" style="1" customWidth="1"/>
    <col min="14" max="14" width="10.140625" style="1" bestFit="1" customWidth="1"/>
    <col min="15" max="15" width="15.00390625" style="11" customWidth="1"/>
    <col min="16" max="16384" width="11.421875" style="1" customWidth="1"/>
  </cols>
  <sheetData>
    <row r="8" spans="1:7" ht="24.75">
      <c r="A8" s="19" t="s">
        <v>39</v>
      </c>
      <c r="B8" s="19"/>
      <c r="C8" s="19"/>
      <c r="D8" s="19"/>
      <c r="E8" s="19"/>
      <c r="F8" s="19"/>
      <c r="G8" s="31"/>
    </row>
    <row r="9" spans="1:7" ht="24.75">
      <c r="A9" s="19" t="s">
        <v>38</v>
      </c>
      <c r="B9" s="19"/>
      <c r="C9" s="19"/>
      <c r="D9" s="19"/>
      <c r="E9" s="19"/>
      <c r="F9" s="19"/>
      <c r="G9" s="31"/>
    </row>
    <row r="11" spans="1:7" ht="18">
      <c r="A11" s="20" t="s">
        <v>42</v>
      </c>
      <c r="B11" s="20"/>
      <c r="C11" s="20"/>
      <c r="D11" s="20"/>
      <c r="E11" s="20"/>
      <c r="F11" s="20"/>
      <c r="G11" s="32"/>
    </row>
    <row r="16" spans="1:7" ht="15.75">
      <c r="A16" s="2"/>
      <c r="B16" s="2"/>
      <c r="C16" s="2"/>
      <c r="D16" s="2"/>
      <c r="E16" s="2"/>
      <c r="F16" s="2"/>
      <c r="G16" s="33"/>
    </row>
    <row r="17" spans="1:11" ht="15.75">
      <c r="A17" s="2"/>
      <c r="B17" s="2"/>
      <c r="C17" s="2"/>
      <c r="D17" s="2"/>
      <c r="E17" s="2"/>
      <c r="F17" s="2"/>
      <c r="G17" s="33"/>
      <c r="I17" s="2"/>
      <c r="J17" s="2"/>
      <c r="K17" s="2"/>
    </row>
    <row r="18" spans="1:11" ht="15.75">
      <c r="A18" s="2"/>
      <c r="B18" s="2"/>
      <c r="C18" s="2"/>
      <c r="D18" s="2"/>
      <c r="E18" s="2"/>
      <c r="F18" s="2"/>
      <c r="G18" s="33"/>
      <c r="I18" s="2"/>
      <c r="J18" s="2"/>
      <c r="K18" s="2"/>
    </row>
    <row r="19" spans="1:11" ht="15.75">
      <c r="A19" s="2"/>
      <c r="B19" s="2"/>
      <c r="C19" s="2"/>
      <c r="D19" s="2"/>
      <c r="E19" s="2"/>
      <c r="F19" s="2"/>
      <c r="G19" s="33"/>
      <c r="I19" s="2"/>
      <c r="J19" s="2"/>
      <c r="K19" s="2"/>
    </row>
    <row r="20" spans="1:11" ht="18">
      <c r="A20" s="20" t="s">
        <v>45</v>
      </c>
      <c r="B20" s="20"/>
      <c r="C20" s="20"/>
      <c r="D20" s="20"/>
      <c r="E20" s="20"/>
      <c r="F20" s="20"/>
      <c r="G20" s="32"/>
      <c r="I20" s="2"/>
      <c r="J20" s="2"/>
      <c r="K20" s="2"/>
    </row>
    <row r="21" spans="9:11" ht="15.75">
      <c r="I21" s="2"/>
      <c r="J21" s="2"/>
      <c r="K21" s="2"/>
    </row>
    <row r="22" spans="9:11" ht="15.75">
      <c r="I22" s="2"/>
      <c r="J22" s="2"/>
      <c r="K22" s="2"/>
    </row>
    <row r="23" spans="8:11" ht="15.75">
      <c r="H23" s="2"/>
      <c r="I23" s="2"/>
      <c r="J23" s="2"/>
      <c r="K23" s="2"/>
    </row>
    <row r="24" spans="8:11" ht="15.75">
      <c r="H24" s="2"/>
      <c r="I24" s="2"/>
      <c r="J24" s="2"/>
      <c r="K24" s="2"/>
    </row>
    <row r="25" spans="8:11" ht="15.75">
      <c r="H25" s="2"/>
      <c r="I25" s="2"/>
      <c r="J25" s="2"/>
      <c r="K25" s="2"/>
    </row>
    <row r="26" spans="8:11" ht="15.75">
      <c r="H26" s="2"/>
      <c r="I26" s="2"/>
      <c r="J26" s="2"/>
      <c r="K26" s="2"/>
    </row>
    <row r="27" spans="8:11" ht="15.75">
      <c r="H27" s="2"/>
      <c r="I27" s="2"/>
      <c r="J27" s="2"/>
      <c r="K27" s="2"/>
    </row>
    <row r="28" spans="8:11" ht="15.75">
      <c r="H28" s="2"/>
      <c r="I28" s="2"/>
      <c r="J28" s="2"/>
      <c r="K28" s="2"/>
    </row>
    <row r="29" spans="8:11" ht="15.75">
      <c r="H29" s="2"/>
      <c r="I29" s="2"/>
      <c r="J29" s="2"/>
      <c r="K29" s="2"/>
    </row>
    <row r="30" spans="8:11" ht="15.75">
      <c r="H30" s="2"/>
      <c r="I30" s="2"/>
      <c r="J30" s="2"/>
      <c r="K30" s="2"/>
    </row>
    <row r="31" spans="8:11" ht="15.75">
      <c r="H31" s="2"/>
      <c r="I31" s="2"/>
      <c r="J31" s="2"/>
      <c r="K31" s="2"/>
    </row>
    <row r="32" spans="1:7" ht="15.75">
      <c r="A32" s="2" t="s">
        <v>11</v>
      </c>
      <c r="B32" s="2"/>
      <c r="C32" s="2"/>
      <c r="D32" s="2"/>
      <c r="E32" s="2"/>
      <c r="F32" s="2"/>
      <c r="G32" s="33"/>
    </row>
    <row r="34" ht="15.75">
      <c r="A34" s="1" t="s">
        <v>46</v>
      </c>
    </row>
    <row r="36" spans="1:9" ht="15.75">
      <c r="A36" s="1" t="s">
        <v>47</v>
      </c>
      <c r="I36" s="1">
        <v>3</v>
      </c>
    </row>
    <row r="37" spans="1:9" ht="15.75">
      <c r="A37" s="1" t="s">
        <v>48</v>
      </c>
      <c r="I37" s="1">
        <v>4</v>
      </c>
    </row>
    <row r="38" spans="1:9" ht="15.75">
      <c r="A38" s="1" t="s">
        <v>49</v>
      </c>
      <c r="I38" s="7" t="s">
        <v>37</v>
      </c>
    </row>
    <row r="55" spans="8:10" ht="14.25" customHeight="1">
      <c r="H55"/>
      <c r="I55"/>
      <c r="J55"/>
    </row>
    <row r="56" spans="8:10" ht="14.25" customHeight="1">
      <c r="H56"/>
      <c r="I56"/>
      <c r="J56"/>
    </row>
    <row r="57" spans="1:10" ht="14.25" customHeight="1">
      <c r="A57" s="2" t="s">
        <v>50</v>
      </c>
      <c r="B57" s="41" t="s">
        <v>12</v>
      </c>
      <c r="C57" s="41"/>
      <c r="D57" s="41" t="s">
        <v>12</v>
      </c>
      <c r="E57" s="41" t="s">
        <v>12</v>
      </c>
      <c r="F57" s="41" t="s">
        <v>12</v>
      </c>
      <c r="G57" s="42"/>
      <c r="H57" s="41" t="s">
        <v>12</v>
      </c>
      <c r="I57" s="41" t="s">
        <v>12</v>
      </c>
      <c r="J57"/>
    </row>
    <row r="58" spans="1:10" ht="14.25" customHeight="1">
      <c r="A58" s="1" t="s">
        <v>25</v>
      </c>
      <c r="H58"/>
      <c r="I58"/>
      <c r="J58"/>
    </row>
    <row r="59" spans="2:11" ht="14.25" customHeight="1">
      <c r="B59" s="4">
        <v>43830</v>
      </c>
      <c r="C59" s="4"/>
      <c r="D59" s="4">
        <v>43465</v>
      </c>
      <c r="E59" s="5"/>
      <c r="F59" s="4">
        <v>43100</v>
      </c>
      <c r="G59" s="35"/>
      <c r="H59" s="4">
        <v>42735</v>
      </c>
      <c r="I59" s="5"/>
      <c r="J59" s="26"/>
      <c r="K59" s="9"/>
    </row>
    <row r="60" spans="1:11" ht="15.75">
      <c r="A60" s="3" t="s">
        <v>0</v>
      </c>
      <c r="B60" s="3"/>
      <c r="C60" s="3"/>
      <c r="D60" s="3"/>
      <c r="E60" s="36"/>
      <c r="F60" s="3"/>
      <c r="G60" s="36"/>
      <c r="J60" s="6"/>
      <c r="K60" s="6"/>
    </row>
    <row r="61" spans="5:11" ht="15.75">
      <c r="E61" s="34"/>
      <c r="F61" s="21"/>
      <c r="H61" s="21"/>
      <c r="J61" s="6"/>
      <c r="K61" s="6"/>
    </row>
    <row r="62" spans="5:11" ht="14.25" customHeight="1">
      <c r="E62" s="34"/>
      <c r="F62" s="21"/>
      <c r="H62" s="22"/>
      <c r="J62" s="6"/>
      <c r="K62" s="6"/>
    </row>
    <row r="63" spans="1:11" ht="14.25" customHeight="1">
      <c r="A63" s="2" t="s">
        <v>1</v>
      </c>
      <c r="B63" s="2"/>
      <c r="C63" s="2"/>
      <c r="D63" s="2"/>
      <c r="E63" s="33"/>
      <c r="F63" s="22"/>
      <c r="G63" s="33"/>
      <c r="H63" s="21"/>
      <c r="J63" s="6"/>
      <c r="K63" s="6"/>
    </row>
    <row r="64" spans="1:11" ht="14.25" customHeight="1">
      <c r="A64" s="2" t="s">
        <v>13</v>
      </c>
      <c r="B64" s="2"/>
      <c r="C64" s="2"/>
      <c r="D64" s="2"/>
      <c r="E64" s="33"/>
      <c r="F64" s="22"/>
      <c r="G64" s="33"/>
      <c r="H64" s="21"/>
      <c r="J64" s="6"/>
      <c r="K64" s="6"/>
    </row>
    <row r="65" spans="5:11" ht="15.75">
      <c r="E65" s="34"/>
      <c r="F65" s="21"/>
      <c r="H65" s="21"/>
      <c r="J65" s="6"/>
      <c r="K65" s="6"/>
    </row>
    <row r="66" spans="1:11" ht="15.75">
      <c r="A66" s="1" t="s">
        <v>31</v>
      </c>
      <c r="C66" s="34">
        <v>1331</v>
      </c>
      <c r="E66" s="34">
        <v>1331</v>
      </c>
      <c r="F66" s="21"/>
      <c r="G66" s="34">
        <v>1331</v>
      </c>
      <c r="H66" s="21"/>
      <c r="I66" s="34">
        <v>1331</v>
      </c>
      <c r="J66" s="6"/>
      <c r="K66" s="27"/>
    </row>
    <row r="67" spans="3:11" ht="15.75">
      <c r="C67" s="34"/>
      <c r="E67" s="34"/>
      <c r="F67" s="21"/>
      <c r="H67" s="21"/>
      <c r="I67" s="34"/>
      <c r="J67" s="6"/>
      <c r="K67" s="28"/>
    </row>
    <row r="68" spans="3:11" ht="15.75">
      <c r="C68" s="34"/>
      <c r="E68" s="34"/>
      <c r="F68" s="21"/>
      <c r="H68" s="21"/>
      <c r="I68" s="34"/>
      <c r="J68" s="6"/>
      <c r="K68" s="28"/>
    </row>
    <row r="69" spans="3:11" ht="15.75">
      <c r="C69" s="34"/>
      <c r="E69" s="34"/>
      <c r="F69" s="21"/>
      <c r="H69" s="21"/>
      <c r="I69" s="34"/>
      <c r="J69" s="6"/>
      <c r="K69" s="28"/>
    </row>
    <row r="70" spans="1:11" ht="15.75">
      <c r="A70" s="2" t="s">
        <v>14</v>
      </c>
      <c r="C70" s="34">
        <v>8445</v>
      </c>
      <c r="E70" s="34">
        <v>12213</v>
      </c>
      <c r="F70" s="22"/>
      <c r="G70" s="34">
        <v>13075</v>
      </c>
      <c r="H70" s="21"/>
      <c r="I70" s="34">
        <f>I154</f>
        <v>12351</v>
      </c>
      <c r="J70" s="6"/>
      <c r="K70" s="28"/>
    </row>
    <row r="71" spans="6:11" ht="15.75">
      <c r="F71" s="21"/>
      <c r="H71" s="21"/>
      <c r="I71" s="34"/>
      <c r="J71" s="6"/>
      <c r="K71" s="28"/>
    </row>
    <row r="72" spans="6:11" ht="15.75">
      <c r="F72" s="21"/>
      <c r="H72" s="21"/>
      <c r="I72" s="34"/>
      <c r="J72" s="6"/>
      <c r="K72" s="28"/>
    </row>
    <row r="73" spans="1:11" ht="16.5" thickBot="1">
      <c r="A73" s="2" t="s">
        <v>2</v>
      </c>
      <c r="C73" s="37">
        <f>SUM(C66:C72)</f>
        <v>9776</v>
      </c>
      <c r="D73" s="10"/>
      <c r="E73" s="37">
        <f>SUM(E66:E72)</f>
        <v>13544</v>
      </c>
      <c r="F73" s="22"/>
      <c r="G73" s="37">
        <f>SUM(G66:G72)</f>
        <v>14406</v>
      </c>
      <c r="H73" s="21"/>
      <c r="I73" s="37">
        <f>SUM(I66:I70)</f>
        <v>13682</v>
      </c>
      <c r="J73" s="6"/>
      <c r="K73" s="29"/>
    </row>
    <row r="74" spans="6:11" ht="16.5" thickTop="1">
      <c r="F74" s="21"/>
      <c r="H74" s="21"/>
      <c r="J74" s="6"/>
      <c r="K74" s="28"/>
    </row>
    <row r="75" spans="6:8" ht="15.75">
      <c r="F75" s="21"/>
      <c r="H75" s="21"/>
    </row>
    <row r="76" spans="6:11" ht="15.75">
      <c r="F76" s="21"/>
      <c r="H76" s="21"/>
      <c r="J76"/>
      <c r="K76"/>
    </row>
    <row r="77" spans="6:8" ht="15.75">
      <c r="F77" s="21"/>
      <c r="H77" s="21"/>
    </row>
    <row r="78" spans="1:8" ht="15.75">
      <c r="A78" s="3" t="s">
        <v>3</v>
      </c>
      <c r="B78" s="3"/>
      <c r="C78" s="3"/>
      <c r="D78" s="3"/>
      <c r="E78" s="3"/>
      <c r="F78" s="24"/>
      <c r="G78" s="36"/>
      <c r="H78" s="21"/>
    </row>
    <row r="79" spans="6:8" ht="15.75">
      <c r="F79" s="21"/>
      <c r="H79" s="21"/>
    </row>
    <row r="80" spans="1:8" ht="15.75">
      <c r="A80" s="2" t="s">
        <v>4</v>
      </c>
      <c r="B80" s="2"/>
      <c r="C80" s="2"/>
      <c r="D80" s="2"/>
      <c r="E80" s="2"/>
      <c r="F80" s="22"/>
      <c r="G80" s="33"/>
      <c r="H80" s="21"/>
    </row>
    <row r="81" spans="6:8" ht="15.75">
      <c r="F81" s="21"/>
      <c r="H81" s="21"/>
    </row>
    <row r="82" spans="1:11" ht="15.75">
      <c r="A82" s="1" t="s">
        <v>15</v>
      </c>
      <c r="C82" s="34">
        <f>F165</f>
        <v>8176</v>
      </c>
      <c r="E82" s="34">
        <f>G165</f>
        <v>11245</v>
      </c>
      <c r="F82" s="21"/>
      <c r="G82" s="34">
        <f>H165</f>
        <v>13302</v>
      </c>
      <c r="H82" s="21"/>
      <c r="I82" s="34">
        <v>13410</v>
      </c>
      <c r="K82" s="15"/>
    </row>
    <row r="83" spans="6:11" ht="15.75">
      <c r="F83" s="21"/>
      <c r="H83" s="21"/>
      <c r="I83" s="15"/>
      <c r="K83" s="15"/>
    </row>
    <row r="84" spans="6:11" ht="15.75">
      <c r="F84" s="21"/>
      <c r="H84" s="21"/>
      <c r="I84" s="15"/>
      <c r="K84" s="15"/>
    </row>
    <row r="85" spans="1:11" ht="15.75">
      <c r="A85" s="2" t="s">
        <v>16</v>
      </c>
      <c r="B85" s="2"/>
      <c r="C85" s="2"/>
      <c r="D85" s="2"/>
      <c r="E85" s="2"/>
      <c r="F85" s="22"/>
      <c r="G85" s="33"/>
      <c r="H85" s="21"/>
      <c r="I85" s="15"/>
      <c r="K85" s="15"/>
    </row>
    <row r="86" spans="4:11" ht="15.75">
      <c r="D86" s="34"/>
      <c r="F86" s="21"/>
      <c r="H86" s="21"/>
      <c r="I86" s="15"/>
      <c r="K86" s="15"/>
    </row>
    <row r="87" spans="1:11" ht="15.75">
      <c r="A87" s="1" t="s">
        <v>32</v>
      </c>
      <c r="B87" s="34">
        <v>549</v>
      </c>
      <c r="D87" s="34">
        <v>1573</v>
      </c>
      <c r="F87" s="34">
        <v>378</v>
      </c>
      <c r="G87" s="1"/>
      <c r="H87" s="34">
        <v>272</v>
      </c>
      <c r="I87" s="15"/>
      <c r="K87" s="15"/>
    </row>
    <row r="88" spans="1:11" ht="15.75">
      <c r="A88" s="1" t="s">
        <v>43</v>
      </c>
      <c r="B88" s="35">
        <v>1051</v>
      </c>
      <c r="C88" s="6"/>
      <c r="D88" s="35">
        <v>726</v>
      </c>
      <c r="F88" s="35">
        <v>726</v>
      </c>
      <c r="G88" s="1"/>
      <c r="H88" s="25"/>
      <c r="I88" s="15"/>
      <c r="K88" s="15"/>
    </row>
    <row r="89" spans="3:11" ht="15.75">
      <c r="C89" s="34">
        <f>SUM(B87:B88)</f>
        <v>1600</v>
      </c>
      <c r="E89" s="34">
        <f>SUM(D87:D88)</f>
        <v>2299</v>
      </c>
      <c r="G89" s="34">
        <f>SUM(F87:F88)</f>
        <v>1104</v>
      </c>
      <c r="H89" s="21"/>
      <c r="I89" s="34">
        <f>SUM(H87:H88)</f>
        <v>272</v>
      </c>
      <c r="K89" s="15"/>
    </row>
    <row r="90" spans="6:11" ht="15.75">
      <c r="F90" s="21"/>
      <c r="H90" s="21"/>
      <c r="I90" s="15"/>
      <c r="K90" s="15"/>
    </row>
    <row r="91" spans="6:11" ht="15.75">
      <c r="F91" s="21"/>
      <c r="H91" s="21"/>
      <c r="I91" s="15"/>
      <c r="K91" s="15"/>
    </row>
    <row r="92" spans="1:15" ht="16.5" thickBot="1">
      <c r="A92" s="2" t="s">
        <v>2</v>
      </c>
      <c r="B92" s="23"/>
      <c r="C92" s="37">
        <f>SUM(C82:C91)</f>
        <v>9776</v>
      </c>
      <c r="D92" s="23"/>
      <c r="E92" s="37">
        <f>SUM(E82:E91)</f>
        <v>13544</v>
      </c>
      <c r="F92" s="17"/>
      <c r="G92" s="37">
        <f>SUM(G82:G91)</f>
        <v>14406</v>
      </c>
      <c r="H92" s="23"/>
      <c r="I92" s="37">
        <f>SUM(I82:I91)</f>
        <v>13682</v>
      </c>
      <c r="K92" s="30"/>
      <c r="M92" s="15"/>
      <c r="N92" s="15"/>
      <c r="O92" s="15"/>
    </row>
    <row r="93" spans="1:11" ht="16.5" thickTop="1">
      <c r="A93" s="2"/>
      <c r="B93" s="2"/>
      <c r="C93" s="2"/>
      <c r="D93" s="2"/>
      <c r="E93" s="2"/>
      <c r="F93" s="22"/>
      <c r="G93" s="33"/>
      <c r="H93" s="21"/>
      <c r="I93" s="10"/>
      <c r="K93" s="10"/>
    </row>
    <row r="94" spans="1:11" ht="15.75">
      <c r="A94" s="2"/>
      <c r="B94" s="2"/>
      <c r="C94" s="2"/>
      <c r="D94" s="2"/>
      <c r="E94" s="2"/>
      <c r="F94" s="22"/>
      <c r="G94" s="33"/>
      <c r="H94" s="21"/>
      <c r="I94" s="10"/>
      <c r="K94" s="10"/>
    </row>
    <row r="95" spans="1:11" ht="15.75">
      <c r="A95" s="2"/>
      <c r="B95" s="2"/>
      <c r="C95" s="2"/>
      <c r="D95" s="2"/>
      <c r="E95" s="2"/>
      <c r="F95" s="22"/>
      <c r="G95" s="33"/>
      <c r="H95" s="21"/>
      <c r="I95" s="10"/>
      <c r="K95" s="10"/>
    </row>
    <row r="96" spans="1:11" ht="15.75">
      <c r="A96" s="2"/>
      <c r="B96" s="2"/>
      <c r="C96" s="2"/>
      <c r="D96" s="2"/>
      <c r="E96" s="2"/>
      <c r="F96" s="22"/>
      <c r="G96" s="33"/>
      <c r="H96" s="21"/>
      <c r="I96" s="10"/>
      <c r="K96" s="10"/>
    </row>
    <row r="97" spans="1:11" ht="15.75">
      <c r="A97" s="2"/>
      <c r="B97" s="2"/>
      <c r="C97" s="2"/>
      <c r="D97" s="2"/>
      <c r="E97" s="2"/>
      <c r="F97" s="22"/>
      <c r="G97" s="33"/>
      <c r="H97" s="21"/>
      <c r="I97" s="10"/>
      <c r="K97" s="10"/>
    </row>
    <row r="98" spans="6:10" ht="15.75">
      <c r="F98" s="21"/>
      <c r="H98" s="21"/>
      <c r="J98"/>
    </row>
    <row r="99" spans="6:11" ht="15.75">
      <c r="F99" s="21"/>
      <c r="H99" s="21"/>
      <c r="J99"/>
      <c r="K99"/>
    </row>
    <row r="100" spans="1:15" ht="15.75">
      <c r="A100" s="2" t="s">
        <v>52</v>
      </c>
      <c r="B100" s="2"/>
      <c r="C100" s="2"/>
      <c r="D100" s="2"/>
      <c r="E100" s="2"/>
      <c r="F100" s="43" t="s">
        <v>12</v>
      </c>
      <c r="G100" s="43" t="s">
        <v>12</v>
      </c>
      <c r="H100" s="44" t="s">
        <v>12</v>
      </c>
      <c r="I100" s="41" t="s">
        <v>12</v>
      </c>
      <c r="J100"/>
      <c r="K100"/>
      <c r="O100" s="13"/>
    </row>
    <row r="101" spans="6:11" ht="15.75">
      <c r="F101" s="21"/>
      <c r="H101" s="21"/>
      <c r="K101"/>
    </row>
    <row r="102" spans="6:10" ht="15.75">
      <c r="F102" s="8">
        <v>2019</v>
      </c>
      <c r="G102" s="8">
        <v>2018</v>
      </c>
      <c r="H102" s="8">
        <v>2017</v>
      </c>
      <c r="I102" s="8">
        <v>2016</v>
      </c>
      <c r="J102" s="9"/>
    </row>
    <row r="103" spans="1:10" ht="15.75">
      <c r="A103" s="3" t="s">
        <v>5</v>
      </c>
      <c r="B103" s="3"/>
      <c r="C103" s="3"/>
      <c r="D103" s="3"/>
      <c r="E103" s="3"/>
      <c r="F103" s="24"/>
      <c r="G103" s="36"/>
      <c r="H103" s="21"/>
      <c r="J103" s="6"/>
    </row>
    <row r="104" spans="6:10" ht="15.75">
      <c r="F104" s="21"/>
      <c r="H104" s="21"/>
      <c r="J104" s="6"/>
    </row>
    <row r="105" spans="1:10" ht="15.75">
      <c r="A105" s="1" t="s">
        <v>33</v>
      </c>
      <c r="F105" s="34">
        <v>20000</v>
      </c>
      <c r="G105" s="34">
        <v>20000</v>
      </c>
      <c r="H105" s="34">
        <v>20000</v>
      </c>
      <c r="I105" s="34">
        <v>10000</v>
      </c>
      <c r="J105" s="16"/>
    </row>
    <row r="106" spans="1:10" ht="15.75">
      <c r="A106" s="1" t="s">
        <v>17</v>
      </c>
      <c r="F106" s="21"/>
      <c r="H106" s="21"/>
      <c r="I106" s="18">
        <v>0</v>
      </c>
      <c r="J106" s="16"/>
    </row>
    <row r="107" spans="6:10" ht="15.75">
      <c r="F107" s="21"/>
      <c r="H107" s="21"/>
      <c r="I107" s="15"/>
      <c r="J107" s="16"/>
    </row>
    <row r="108" spans="1:10" ht="16.5" thickBot="1">
      <c r="A108" s="2" t="s">
        <v>6</v>
      </c>
      <c r="B108" s="2"/>
      <c r="C108" s="2"/>
      <c r="D108" s="2"/>
      <c r="E108" s="2"/>
      <c r="F108" s="37">
        <f>SUM(F105:F107)</f>
        <v>20000</v>
      </c>
      <c r="G108" s="37">
        <f>SUM(G105:G107)</f>
        <v>20000</v>
      </c>
      <c r="H108" s="37">
        <f>SUM(H105:H107)</f>
        <v>20000</v>
      </c>
      <c r="I108" s="37">
        <f>SUM(I105:I107)</f>
        <v>10000</v>
      </c>
      <c r="J108" s="30"/>
    </row>
    <row r="109" spans="6:10" ht="16.5" thickTop="1">
      <c r="F109" s="21"/>
      <c r="H109" s="21"/>
      <c r="I109" s="15"/>
      <c r="J109" s="16"/>
    </row>
    <row r="110" spans="6:10" ht="15.75">
      <c r="F110" s="21"/>
      <c r="H110" s="21"/>
      <c r="I110" s="15"/>
      <c r="J110" s="16"/>
    </row>
    <row r="111" spans="1:10" ht="15.75">
      <c r="A111" s="3" t="s">
        <v>7</v>
      </c>
      <c r="B111" s="3"/>
      <c r="C111" s="3"/>
      <c r="D111" s="3"/>
      <c r="E111" s="3"/>
      <c r="F111" s="24"/>
      <c r="G111" s="36"/>
      <c r="H111" s="21"/>
      <c r="I111" s="15"/>
      <c r="J111" s="16"/>
    </row>
    <row r="112" spans="6:10" ht="15.75">
      <c r="F112" s="21"/>
      <c r="H112" s="21"/>
      <c r="I112" s="15"/>
      <c r="J112" s="16"/>
    </row>
    <row r="113" spans="1:10" ht="15.75">
      <c r="A113" s="1" t="s">
        <v>35</v>
      </c>
      <c r="F113" s="34">
        <f>1497+6350</f>
        <v>7847</v>
      </c>
      <c r="G113" s="34">
        <f>5286+6376</f>
        <v>11662</v>
      </c>
      <c r="H113" s="34">
        <f>565+4006+3405</f>
        <v>7976</v>
      </c>
      <c r="I113" s="34">
        <f>532+2439+5346</f>
        <v>8317</v>
      </c>
      <c r="J113" s="16"/>
    </row>
    <row r="114" spans="1:10" ht="15.75">
      <c r="A114" s="1" t="s">
        <v>34</v>
      </c>
      <c r="F114" s="34">
        <v>530</v>
      </c>
      <c r="G114" s="34">
        <v>464</v>
      </c>
      <c r="H114" s="34">
        <v>170</v>
      </c>
      <c r="I114" s="34">
        <v>5819</v>
      </c>
      <c r="J114" s="16"/>
    </row>
    <row r="115" spans="1:10" ht="15.75">
      <c r="A115" s="1" t="s">
        <v>36</v>
      </c>
      <c r="F115" s="34">
        <v>4356</v>
      </c>
      <c r="H115" s="34">
        <v>5162</v>
      </c>
      <c r="I115" s="34">
        <v>1845</v>
      </c>
      <c r="J115" s="16"/>
    </row>
    <row r="116" spans="1:10" ht="15.75">
      <c r="A116" s="1" t="s">
        <v>44</v>
      </c>
      <c r="F116" s="34">
        <v>9521</v>
      </c>
      <c r="G116" s="34">
        <v>9203</v>
      </c>
      <c r="H116" s="34">
        <v>6171</v>
      </c>
      <c r="I116" s="34"/>
      <c r="J116" s="16"/>
    </row>
    <row r="117" spans="1:10" ht="15.75">
      <c r="A117" s="1" t="s">
        <v>24</v>
      </c>
      <c r="F117" s="34">
        <f>731+84</f>
        <v>815</v>
      </c>
      <c r="G117" s="34">
        <f>656+72</f>
        <v>728</v>
      </c>
      <c r="H117" s="34">
        <f>188+720+60+72+1-2</f>
        <v>1039</v>
      </c>
      <c r="I117" s="34">
        <f>275+15+149+558+544+65+1</f>
        <v>1607</v>
      </c>
      <c r="J117" s="16"/>
    </row>
    <row r="118" spans="1:10" ht="16.5" thickBot="1">
      <c r="A118" s="2" t="s">
        <v>8</v>
      </c>
      <c r="B118" s="2"/>
      <c r="C118" s="2"/>
      <c r="D118" s="2"/>
      <c r="E118" s="2"/>
      <c r="F118" s="37">
        <f>SUM(F113:F117)</f>
        <v>23069</v>
      </c>
      <c r="G118" s="37">
        <f>SUM(G113:G117)</f>
        <v>22057</v>
      </c>
      <c r="H118" s="37">
        <f>SUM(H113:H117)</f>
        <v>20518</v>
      </c>
      <c r="I118" s="37">
        <f>SUM(I113:I117)</f>
        <v>17588</v>
      </c>
      <c r="J118" s="30"/>
    </row>
    <row r="119" spans="6:10" ht="16.5" thickTop="1">
      <c r="F119" s="21"/>
      <c r="H119" s="21"/>
      <c r="I119" s="15"/>
      <c r="J119" s="16"/>
    </row>
    <row r="120" spans="6:10" ht="15.75">
      <c r="F120" s="21"/>
      <c r="H120" s="21"/>
      <c r="I120" s="15"/>
      <c r="J120" s="16"/>
    </row>
    <row r="121" spans="1:10" ht="16.5" thickBot="1">
      <c r="A121" s="2" t="s">
        <v>9</v>
      </c>
      <c r="B121" s="2"/>
      <c r="C121" s="2"/>
      <c r="D121" s="2"/>
      <c r="E121" s="2"/>
      <c r="F121" s="38">
        <f>F108-F118</f>
        <v>-3069</v>
      </c>
      <c r="G121" s="38">
        <f>G108-G118</f>
        <v>-2057</v>
      </c>
      <c r="H121" s="38">
        <f>H108-H118</f>
        <v>-518</v>
      </c>
      <c r="I121" s="38">
        <f>I108-I118</f>
        <v>-7588</v>
      </c>
      <c r="J121" s="30"/>
    </row>
    <row r="122" spans="1:10" ht="16.5" thickTop="1">
      <c r="A122" s="2"/>
      <c r="B122" s="2"/>
      <c r="C122" s="2"/>
      <c r="D122" s="2"/>
      <c r="E122" s="2"/>
      <c r="F122" s="2"/>
      <c r="G122" s="33"/>
      <c r="I122" s="10"/>
      <c r="J122" s="10"/>
    </row>
    <row r="123" spans="1:11" ht="15.75">
      <c r="A123" s="2"/>
      <c r="B123" s="2"/>
      <c r="C123" s="2"/>
      <c r="D123" s="2"/>
      <c r="E123" s="2"/>
      <c r="F123" s="2"/>
      <c r="G123" s="33"/>
      <c r="I123" s="9"/>
      <c r="J123" s="10"/>
      <c r="K123" s="10"/>
    </row>
    <row r="124" spans="1:11" ht="15.75">
      <c r="A124" s="2"/>
      <c r="B124" s="2"/>
      <c r="C124" s="2"/>
      <c r="D124" s="2"/>
      <c r="E124" s="2"/>
      <c r="F124" s="2"/>
      <c r="G124" s="33"/>
      <c r="I124" s="9"/>
      <c r="J124" s="10"/>
      <c r="K124" s="10"/>
    </row>
    <row r="125" spans="1:11" ht="15.75">
      <c r="A125" s="2"/>
      <c r="B125" s="2"/>
      <c r="C125" s="2"/>
      <c r="D125" s="2"/>
      <c r="E125" s="2"/>
      <c r="F125" s="2"/>
      <c r="G125" s="33"/>
      <c r="I125" s="9"/>
      <c r="J125" s="10"/>
      <c r="K125" s="10"/>
    </row>
    <row r="126" spans="1:11" ht="15.75">
      <c r="A126" s="2"/>
      <c r="B126" s="2"/>
      <c r="C126" s="2"/>
      <c r="D126" s="2"/>
      <c r="E126" s="2"/>
      <c r="F126" s="2"/>
      <c r="G126" s="33"/>
      <c r="I126" s="9"/>
      <c r="J126" s="10"/>
      <c r="K126" s="10"/>
    </row>
    <row r="127" spans="1:11" ht="15.75">
      <c r="A127" s="2"/>
      <c r="B127" s="2"/>
      <c r="C127" s="2"/>
      <c r="D127" s="2"/>
      <c r="E127" s="2"/>
      <c r="F127" s="2"/>
      <c r="G127" s="33"/>
      <c r="I127" s="9"/>
      <c r="J127" s="10"/>
      <c r="K127" s="10"/>
    </row>
    <row r="128" spans="1:11" ht="15.75">
      <c r="A128" s="2"/>
      <c r="B128" s="2"/>
      <c r="C128" s="2"/>
      <c r="D128" s="2"/>
      <c r="E128" s="2"/>
      <c r="F128" s="2"/>
      <c r="G128" s="33"/>
      <c r="I128" s="9"/>
      <c r="J128" s="10"/>
      <c r="K128" s="10"/>
    </row>
    <row r="129" spans="1:11" ht="15.75">
      <c r="A129" s="2"/>
      <c r="B129" s="2"/>
      <c r="C129" s="2"/>
      <c r="D129" s="2"/>
      <c r="E129" s="2"/>
      <c r="F129" s="2"/>
      <c r="G129" s="33"/>
      <c r="I129" s="9"/>
      <c r="J129" s="10"/>
      <c r="K129" s="10"/>
    </row>
    <row r="130" spans="1:11" ht="15.75">
      <c r="A130" s="2"/>
      <c r="B130" s="2"/>
      <c r="C130" s="2"/>
      <c r="D130" s="2"/>
      <c r="E130" s="2"/>
      <c r="F130" s="2"/>
      <c r="G130" s="33"/>
      <c r="I130" s="9"/>
      <c r="J130" s="10"/>
      <c r="K130" s="10"/>
    </row>
    <row r="131" spans="1:11" ht="15.75">
      <c r="A131" s="2"/>
      <c r="B131" s="2"/>
      <c r="C131" s="2"/>
      <c r="D131" s="2"/>
      <c r="E131" s="2"/>
      <c r="F131" s="2"/>
      <c r="G131" s="33"/>
      <c r="I131" s="9"/>
      <c r="J131" s="10"/>
      <c r="K131" s="10"/>
    </row>
    <row r="132" spans="9:11" ht="15.75">
      <c r="I132" s="9"/>
      <c r="J132" s="10"/>
      <c r="K132" s="10"/>
    </row>
    <row r="135" spans="1:7" ht="15.75">
      <c r="A135" s="2" t="s">
        <v>51</v>
      </c>
      <c r="B135" s="2"/>
      <c r="C135" s="2"/>
      <c r="D135" s="2"/>
      <c r="E135" s="2"/>
      <c r="F135" s="2"/>
      <c r="G135" s="33"/>
    </row>
    <row r="137" spans="1:7" ht="15.75">
      <c r="A137" s="2" t="s">
        <v>18</v>
      </c>
      <c r="B137" s="2"/>
      <c r="C137" s="2"/>
      <c r="D137" s="2"/>
      <c r="E137" s="2"/>
      <c r="F137" s="2"/>
      <c r="G137" s="33"/>
    </row>
    <row r="138" ht="15.75">
      <c r="A138" s="1" t="s">
        <v>19</v>
      </c>
    </row>
    <row r="140" spans="1:7" ht="15.75">
      <c r="A140" s="3" t="s">
        <v>0</v>
      </c>
      <c r="B140" s="3"/>
      <c r="C140" s="3"/>
      <c r="D140" s="3"/>
      <c r="E140" s="3"/>
      <c r="F140" s="3"/>
      <c r="G140" s="36"/>
    </row>
    <row r="141" spans="1:7" ht="15.75">
      <c r="A141" s="3"/>
      <c r="B141" s="3"/>
      <c r="C141" s="3"/>
      <c r="D141" s="3"/>
      <c r="E141" s="3"/>
      <c r="F141" s="3"/>
      <c r="G141" s="36"/>
    </row>
    <row r="142" spans="1:7" ht="15.75">
      <c r="A142" s="2" t="s">
        <v>28</v>
      </c>
      <c r="B142" s="2"/>
      <c r="C142" s="2"/>
      <c r="D142" s="2"/>
      <c r="E142" s="2"/>
      <c r="F142" s="2"/>
      <c r="G142" s="33"/>
    </row>
    <row r="143" ht="15.75">
      <c r="A143" s="1" t="s">
        <v>29</v>
      </c>
    </row>
    <row r="144" ht="15.75">
      <c r="A144" s="1" t="s">
        <v>30</v>
      </c>
    </row>
    <row r="145" spans="1:7" ht="15.75">
      <c r="A145" s="3"/>
      <c r="B145" s="3"/>
      <c r="C145" s="3"/>
      <c r="D145" s="3"/>
      <c r="E145" s="3"/>
      <c r="F145" s="3"/>
      <c r="G145" s="36"/>
    </row>
    <row r="147" spans="1:10" ht="15.75">
      <c r="A147" s="3"/>
      <c r="B147" s="3"/>
      <c r="C147" s="3"/>
      <c r="D147" s="3"/>
      <c r="E147" s="3"/>
      <c r="F147" s="41" t="s">
        <v>27</v>
      </c>
      <c r="G147" s="41" t="s">
        <v>27</v>
      </c>
      <c r="H147" s="41" t="s">
        <v>27</v>
      </c>
      <c r="I147" s="41" t="s">
        <v>27</v>
      </c>
      <c r="J147" s="6"/>
    </row>
    <row r="148" spans="6:10" ht="15.75">
      <c r="F148" s="4">
        <v>43830</v>
      </c>
      <c r="G148" s="4">
        <v>43465</v>
      </c>
      <c r="H148" s="4">
        <v>43100</v>
      </c>
      <c r="I148" s="4">
        <v>42735</v>
      </c>
      <c r="J148" s="26"/>
    </row>
    <row r="149" spans="1:10" ht="15.75">
      <c r="A149" s="2" t="s">
        <v>14</v>
      </c>
      <c r="B149" s="2"/>
      <c r="C149" s="2"/>
      <c r="D149" s="2"/>
      <c r="E149" s="2"/>
      <c r="F149" s="33"/>
      <c r="G149" s="1"/>
      <c r="J149" s="6"/>
    </row>
    <row r="150" spans="1:10" ht="15.75">
      <c r="A150" s="1" t="s">
        <v>40</v>
      </c>
      <c r="F150" s="34"/>
      <c r="J150" s="6"/>
    </row>
    <row r="151" spans="6:10" ht="15.75">
      <c r="F151" s="34"/>
      <c r="J151" s="6"/>
    </row>
    <row r="152" spans="1:10" ht="15.75">
      <c r="A152" s="1" t="s">
        <v>10</v>
      </c>
      <c r="F152" s="34"/>
      <c r="J152" s="6"/>
    </row>
    <row r="153" spans="1:10" ht="15.75">
      <c r="A153" s="1" t="s">
        <v>41</v>
      </c>
      <c r="F153" s="34">
        <v>8445</v>
      </c>
      <c r="G153" s="35">
        <v>12213</v>
      </c>
      <c r="H153" s="35">
        <v>13075</v>
      </c>
      <c r="I153" s="35">
        <v>12351</v>
      </c>
      <c r="J153" s="16"/>
    </row>
    <row r="154" spans="6:10" ht="16.5" thickBot="1">
      <c r="F154" s="40">
        <f>SUM(F153)</f>
        <v>8445</v>
      </c>
      <c r="G154" s="40">
        <f>SUM(G153)</f>
        <v>12213</v>
      </c>
      <c r="H154" s="40">
        <v>13075</v>
      </c>
      <c r="I154" s="40">
        <f>SUM(I153:I153)</f>
        <v>12351</v>
      </c>
      <c r="J154" s="16"/>
    </row>
    <row r="155" spans="6:10" ht="16.5" thickTop="1">
      <c r="F155" s="34"/>
      <c r="J155" s="6"/>
    </row>
    <row r="156" spans="6:10" ht="15.75">
      <c r="F156" s="34"/>
      <c r="J156" s="6"/>
    </row>
    <row r="157" spans="1:10" ht="15.75">
      <c r="A157" s="3" t="s">
        <v>3</v>
      </c>
      <c r="B157" s="3"/>
      <c r="C157" s="3"/>
      <c r="D157" s="3"/>
      <c r="E157" s="3"/>
      <c r="F157" s="36"/>
      <c r="J157" s="6"/>
    </row>
    <row r="158" spans="6:10" ht="15.75">
      <c r="F158" s="34"/>
      <c r="G158" s="39"/>
      <c r="J158" s="6"/>
    </row>
    <row r="159" spans="1:10" ht="15.75">
      <c r="A159" s="2" t="s">
        <v>20</v>
      </c>
      <c r="B159" s="2"/>
      <c r="C159" s="2"/>
      <c r="D159" s="2"/>
      <c r="E159" s="2"/>
      <c r="F159" s="8">
        <v>2019</v>
      </c>
      <c r="G159" s="8">
        <v>2018</v>
      </c>
      <c r="H159" s="8">
        <v>2017</v>
      </c>
      <c r="I159" s="14">
        <v>2016</v>
      </c>
      <c r="J159" s="45"/>
    </row>
    <row r="160" spans="6:10" ht="15.75">
      <c r="F160" s="34"/>
      <c r="J160" s="6"/>
    </row>
    <row r="161" spans="1:10" ht="15.75">
      <c r="A161" s="6" t="s">
        <v>21</v>
      </c>
      <c r="B161" s="6"/>
      <c r="C161" s="6"/>
      <c r="D161" s="6"/>
      <c r="E161" s="6"/>
      <c r="F161" s="39"/>
      <c r="J161" s="6"/>
    </row>
    <row r="162" spans="6:10" ht="15.75">
      <c r="F162" s="34"/>
      <c r="J162" s="6"/>
    </row>
    <row r="163" spans="1:10" ht="15.75">
      <c r="A163" s="1" t="s">
        <v>22</v>
      </c>
      <c r="F163" s="34">
        <f>G165</f>
        <v>11245</v>
      </c>
      <c r="G163" s="34">
        <f>H165</f>
        <v>13302</v>
      </c>
      <c r="H163" s="34">
        <v>13410</v>
      </c>
      <c r="I163" s="34">
        <v>20998</v>
      </c>
      <c r="J163" s="16"/>
    </row>
    <row r="164" spans="1:10" ht="15.75">
      <c r="A164" s="1" t="s">
        <v>23</v>
      </c>
      <c r="F164" s="34">
        <f>F121</f>
        <v>-3069</v>
      </c>
      <c r="G164" s="34">
        <f>G121</f>
        <v>-2057</v>
      </c>
      <c r="H164" s="34">
        <v>-108</v>
      </c>
      <c r="I164" s="34">
        <f>I121</f>
        <v>-7588</v>
      </c>
      <c r="J164" s="16"/>
    </row>
    <row r="165" spans="1:10" ht="16.5" thickBot="1">
      <c r="A165" s="1" t="s">
        <v>26</v>
      </c>
      <c r="F165" s="40">
        <f>SUM(F163:F164)</f>
        <v>8176</v>
      </c>
      <c r="G165" s="40">
        <f>SUM(G163:G164)</f>
        <v>11245</v>
      </c>
      <c r="H165" s="40">
        <f>SUM(H163:H164)</f>
        <v>13302</v>
      </c>
      <c r="I165" s="40">
        <f>SUM(I163:I164)</f>
        <v>13410</v>
      </c>
      <c r="J165" s="16"/>
    </row>
    <row r="166" spans="10:11" ht="16.5" thickTop="1">
      <c r="J166" s="15"/>
      <c r="K166" s="16"/>
    </row>
    <row r="167" spans="10:15" ht="15.75">
      <c r="J167" s="16"/>
      <c r="K167" s="16"/>
      <c r="O167" s="12"/>
    </row>
  </sheetData>
  <sheetProtection/>
  <printOptions/>
  <pageMargins left="0.9448818897637796" right="0.15748031496062992" top="0.984251968503937" bottom="0.984251968503937" header="0.5118110236220472" footer="0.9055118110236221"/>
  <pageSetup horizontalDpi="600" verticalDpi="600" orientation="portrait" paperSize="9" scale="59"/>
  <headerFooter alignWithMargins="0">
    <oddFooter>&amp;RPagina &amp;P</oddFooter>
  </headerFooter>
  <rowBreaks count="6" manualBreakCount="6">
    <brk id="22" max="7" man="1"/>
    <brk id="55" max="7" man="1"/>
    <brk id="98" max="7" man="1"/>
    <brk id="133" max="7" man="1"/>
    <brk id="209" max="255" man="1"/>
    <brk id="2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van Eerdenburg</dc:creator>
  <cp:keywords/>
  <dc:description/>
  <cp:lastModifiedBy>Microsoft Office User</cp:lastModifiedBy>
  <cp:lastPrinted>2019-02-25T14:04:15Z</cp:lastPrinted>
  <dcterms:created xsi:type="dcterms:W3CDTF">2004-02-21T14:51:45Z</dcterms:created>
  <dcterms:modified xsi:type="dcterms:W3CDTF">2020-06-02T11:25:45Z</dcterms:modified>
  <cp:category/>
  <cp:version/>
  <cp:contentType/>
  <cp:contentStatus/>
</cp:coreProperties>
</file>